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2" sheetId="1" r:id="rId1"/>
  </sheets>
  <definedNames>
    <definedName name="_xlnm.Print_Area" localSheetId="0">'прил.12'!$A$1:$C$35</definedName>
  </definedNames>
  <calcPr fullCalcOnLoad="1"/>
</workbook>
</file>

<file path=xl/sharedStrings.xml><?xml version="1.0" encoding="utf-8"?>
<sst xmlns="http://schemas.openxmlformats.org/spreadsheetml/2006/main" count="58" uniqueCount="55">
  <si>
    <t>Уменьшение остатков средств бюджетов</t>
  </si>
  <si>
    <t>Наименование</t>
  </si>
  <si>
    <t>Сумма</t>
  </si>
  <si>
    <t>Изменение остатков средств</t>
  </si>
  <si>
    <t>ИТОГО</t>
  </si>
  <si>
    <t>ИСТОЧНИКИ ВНУТРЕННЕГО ФИНАНСИРОВАНИЯ ДЕФИЦИТОВ БЮДЖЕТОВ</t>
  </si>
  <si>
    <t>Увеличение прочих остатков средств бюджетов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</si>
  <si>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</si>
  <si>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</si>
  <si>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</si>
  <si>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юридическим лицам из бюджетов поселений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</si>
  <si>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</si>
  <si>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911 90000000000000000</t>
  </si>
  <si>
    <t>911 01 00 00 00 00 0000 000</t>
  </si>
  <si>
    <t>911 01 02 00 00 00 0000 000</t>
  </si>
  <si>
    <t>911 01 06 00 00 00 0000 000</t>
  </si>
  <si>
    <t>911 01 06 05 00 00 0000 000</t>
  </si>
  <si>
    <t>911 01 05 00 00 00 0000 000</t>
  </si>
  <si>
    <t>911 01 05 02 00 00 0000 500</t>
  </si>
  <si>
    <t>911 01 05 00 00 00 0000 600</t>
  </si>
  <si>
    <t>911 01 06 05 01 13 0000 540</t>
  </si>
  <si>
    <t>911 01 06 05 01 13 0000 640</t>
  </si>
  <si>
    <t>911 01 05 02 01 13 0000 510</t>
  </si>
  <si>
    <t>911 01 05 02 01 13 0000 610</t>
  </si>
  <si>
    <t>911 01 02 00 00 13 0000 710</t>
  </si>
  <si>
    <t>911 01 02 00 00 13 0000 810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</si>
  <si>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</si>
  <si>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</si>
  <si>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 xml:space="preserve">Уменьшение прочих остатков денежных средств бюджетов городских поселений
</t>
  </si>
  <si>
    <t>№           от</t>
  </si>
  <si>
    <t xml:space="preserve"> к решению Думы Вихоревского  муниципального образования</t>
  </si>
  <si>
    <t>(тыс.руб.)</t>
  </si>
  <si>
    <t>911 01 02 00 00 00 0000 700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</si>
  <si>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</si>
  <si>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</si>
  <si>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911 01 03 01 00 00 0000 700</t>
  </si>
  <si>
    <t>Привлечение бюджетных кредитов из других бюджетов бюджетной системы Российской
Федерации в валюте Российской Федерации</t>
  </si>
  <si>
    <t>911 01 03 01 00 13 0000 710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</si>
  <si>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</si>
  <si>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
</t>
  </si>
  <si>
    <t xml:space="preserve">911 01 02 00 00 00 0000 800
</t>
  </si>
  <si>
    <t xml:space="preserve">Погашение бюджетами городских поселений кредитов от кредитных организаций в валюте Российской Федерации
</t>
  </si>
  <si>
    <t>Уменьшение прочих остатков денежных средств бюджетов</t>
  </si>
  <si>
    <t xml:space="preserve">911 01 05 02 01 00 0000 610
</t>
  </si>
  <si>
    <t>Код бюджетной классификации Российской Федерации</t>
  </si>
  <si>
    <t>911 01 03 00 00 00 0000 000</t>
  </si>
  <si>
    <t>911 01 03 01 00 00 0000 800</t>
  </si>
  <si>
    <t>911 01 03 01 00 13 0000 810</t>
  </si>
  <si>
    <t xml:space="preserve">Бюджетные кредиты из других бюджетов бюджетной системы Российской Федерации
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</si>
  <si>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</si>
  <si>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поселений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</si>
  <si>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</si>
  <si>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</si>
  <si>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>ИСТОЧНИКИ ВНУТРЕННЕГО ФИНАНСИРОВАНИЯ ДЕФИЦИТА БЮДЖЕТА ВИХОРЕВСКОГО ГОРОДСКОГО ПОСЕЛЕНИЯ НА 2022 ГОД</t>
  </si>
  <si>
    <t>Приложение 11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</si>
</sst>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#,##0"/>
    <numFmt numFmtId="189" formatCode="#,##0_ ;\-#,##0\ "/>
    <numFmt numFmtId="190" formatCode="#,##0.0_ ;\-#,##0.0\ "/>
    <numFmt numFmtId="191" formatCode="0.000"/>
    <numFmt numFmtId="192" formatCode="0.0"/>
    <numFmt numFmtId="193" formatCode="#,##0.0;[Red]#,##0.0"/>
    <numFmt numFmtId="194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94" fontId="4" fillId="33" borderId="11" xfId="0" applyNumberFormat="1" applyFont="1" applyFill="1" applyBorder="1" applyAlignment="1">
      <alignment horizontal="center"/>
    </xf>
    <xf numFmtId="194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194" fontId="4" fillId="34" borderId="11" xfId="0" applyNumberFormat="1" applyFont="1" applyFill="1" applyBorder="1" applyAlignment="1">
      <alignment horizontal="center"/>
    </xf>
    <xf numFmtId="194" fontId="4" fillId="34" borderId="17" xfId="0" applyNumberFormat="1" applyFont="1" applyFill="1" applyBorder="1" applyAlignment="1">
      <alignment horizontal="center"/>
    </xf>
    <xf numFmtId="194" fontId="4" fillId="34" borderId="18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34" borderId="11" xfId="0" applyNumberFormat="1" applyFont="1" applyFill="1" applyBorder="1" applyAlignment="1">
      <alignment horizontal="center"/>
    </xf>
    <xf numFmtId="4" fontId="4" fillId="34" borderId="17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94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9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center"/>
    </xf>
    <xf numFmtId="4" fontId="4" fillId="33" borderId="2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194" fontId="7" fillId="0" borderId="11" xfId="0" applyNumberFormat="1" applyFont="1" applyFill="1" applyBorder="1" applyAlignment="1">
      <alignment horizontal="center" vertical="center"/>
    </xf>
    <xf numFmtId="194" fontId="4" fillId="0" borderId="11" xfId="0" applyNumberFormat="1" applyFont="1" applyFill="1" applyBorder="1" applyAlignment="1">
      <alignment horizontal="center" vertical="center"/>
    </xf>
    <xf numFmtId="194" fontId="4" fillId="0" borderId="17" xfId="0" applyNumberFormat="1" applyFont="1" applyFill="1" applyBorder="1" applyAlignment="1">
      <alignment horizontal="center" vertical="center"/>
    </xf>
    <xf numFmtId="194" fontId="4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A22">
      <selection activeCell="C33" sqref="C33"/>
    </sheetView>
  </sheetViews>
  <sheetFormatPr defaultColWidth="9.140625" defaultRowHeight="12.75"/>
  <cols>
    <col min="1" max="1" width="65.7109375" style="3" customWidth="1"/>
    <col min="2" max="2" width="37.7109375" style="32" customWidth="1"/>
    <col min="3" max="3" width="17.7109375" style="41" customWidth="1"/>
    <col min="4" max="4" width="15.00390625" style="1" hidden="1" customWidth="1"/>
    <col min="5" max="6" width="16.7109375" style="1" hidden="1" customWidth="1"/>
    <col min="7" max="7" width="0.2890625" style="1" hidden="1" customWidth="1"/>
    <col min="8" max="8" width="14.28125" style="1" bestFit="1" customWidth="1"/>
    <col min="9" max="16384" width="9.140625" style="1" customWidth="1"/>
  </cols>
  <sheetData>
    <row r="1" spans="1:3" s="7" customFormat="1" ht="26.25" customHeight="1">
      <c r="A1" s="50" t="s">
        <v>54</v>
      </c>
      <c r="B1" s="50"/>
      <c r="C1" s="50"/>
    </row>
    <row r="2" spans="1:3" s="7" customFormat="1" ht="15">
      <c r="A2" s="50" t="s">
        <v>30</v>
      </c>
      <c r="B2" s="50"/>
      <c r="C2" s="50"/>
    </row>
    <row r="3" spans="1:3" s="7" customFormat="1" ht="15">
      <c r="A3" s="50" t="s">
        <v>29</v>
      </c>
      <c r="B3" s="50"/>
      <c r="C3" s="50"/>
    </row>
    <row r="4" spans="1:3" ht="15.75">
      <c r="A4" s="2"/>
      <c r="C4" s="32"/>
    </row>
    <row r="5" spans="1:3" s="16" customFormat="1" ht="30.75" customHeight="1">
      <c r="A5" s="49" t="s">
        <v>53</v>
      </c>
      <c r="B5" s="49"/>
      <c r="C5" s="49"/>
    </row>
    <row r="6" spans="1:3" s="7" customFormat="1" ht="15.75" thickBot="1">
      <c r="A6" s="6"/>
      <c r="B6" s="33"/>
      <c r="C6" s="39" t="s">
        <v>31</v>
      </c>
    </row>
    <row r="7" spans="1:3" s="7" customFormat="1" ht="33.75" customHeight="1" thickBot="1">
      <c r="A7" s="13" t="s">
        <v>1</v>
      </c>
      <c r="B7" s="13" t="s">
        <v>44</v>
      </c>
      <c r="C7" s="14" t="s">
        <v>2</v>
      </c>
    </row>
    <row r="8" spans="1:3" s="7" customFormat="1" ht="15" hidden="1">
      <c r="A8" s="15" t="s">
        <v>4</v>
      </c>
      <c r="B8" s="34" t="s">
        <v>12</v>
      </c>
      <c r="C8" s="40">
        <f>C9</f>
        <v>9109.9</v>
      </c>
    </row>
    <row r="9" spans="1:7" s="29" customFormat="1" ht="35.25" customHeight="1">
      <c r="A9" s="26" t="s">
        <v>5</v>
      </c>
      <c r="B9" s="35" t="s">
        <v>13</v>
      </c>
      <c r="C9" s="44">
        <f>C21+C10</f>
        <v>9109.9</v>
      </c>
      <c r="D9" s="27">
        <f>D21+D10</f>
        <v>-64207.01935000002</v>
      </c>
      <c r="E9" s="27">
        <f>E21+E10</f>
        <v>-64207.01935000002</v>
      </c>
      <c r="F9" s="27">
        <f>F21+F10</f>
        <v>-64207.01935000002</v>
      </c>
      <c r="G9" s="28">
        <f>G21+G10</f>
        <v>7429155.969999999</v>
      </c>
    </row>
    <row r="10" spans="1:7" s="29" customFormat="1" ht="36.75" customHeight="1">
      <c r="A10" s="26" t="s">
        <v>7</v>
      </c>
      <c r="B10" s="35" t="s">
        <v>14</v>
      </c>
      <c r="C10" s="44">
        <f>C11+C14</f>
        <v>7337.4</v>
      </c>
      <c r="D10" s="27">
        <f>D11+D14</f>
        <v>5072</v>
      </c>
      <c r="E10" s="27">
        <f>E11+E14</f>
        <v>5074</v>
      </c>
      <c r="F10" s="27">
        <f>F11+F14</f>
        <v>5076</v>
      </c>
      <c r="G10" s="28">
        <f>G11+G14</f>
        <v>5125000</v>
      </c>
    </row>
    <row r="11" spans="1:7" s="7" customFormat="1" ht="34.5" customHeight="1">
      <c r="A11" s="8" t="s">
        <v>34</v>
      </c>
      <c r="B11" s="36" t="s">
        <v>32</v>
      </c>
      <c r="C11" s="45">
        <f>C12</f>
        <v>8438</v>
      </c>
      <c r="D11" s="9">
        <f>D12</f>
        <v>5831</v>
      </c>
      <c r="E11" s="9">
        <f>E12</f>
        <v>5832</v>
      </c>
      <c r="F11" s="9">
        <f>F12</f>
        <v>5833</v>
      </c>
      <c r="G11" s="21">
        <f>G12</f>
        <v>5890000</v>
      </c>
    </row>
    <row r="12" spans="1:7" s="7" customFormat="1" ht="45" customHeight="1">
      <c r="A12" s="8" t="s">
        <v>33</v>
      </c>
      <c r="B12" s="36" t="s">
        <v>24</v>
      </c>
      <c r="C12" s="45">
        <v>8438</v>
      </c>
      <c r="D12" s="9">
        <v>5831</v>
      </c>
      <c r="E12" s="9">
        <v>5832</v>
      </c>
      <c r="F12" s="9">
        <v>5833</v>
      </c>
      <c r="G12" s="21">
        <v>5890000</v>
      </c>
    </row>
    <row r="13" spans="1:7" s="7" customFormat="1" ht="30" customHeight="1">
      <c r="A13" s="8" t="s">
        <v>39</v>
      </c>
      <c r="B13" s="37" t="s">
        <v>40</v>
      </c>
      <c r="C13" s="45">
        <f>C14</f>
        <v>-1100.6</v>
      </c>
      <c r="D13" s="9">
        <f>D14</f>
        <v>-759</v>
      </c>
      <c r="E13" s="9">
        <f>E14</f>
        <v>-758</v>
      </c>
      <c r="F13" s="9">
        <f>F14</f>
        <v>-757</v>
      </c>
      <c r="G13" s="21">
        <f>G14</f>
        <v>-765000</v>
      </c>
    </row>
    <row r="14" spans="1:7" s="7" customFormat="1" ht="33.75" customHeight="1">
      <c r="A14" s="8" t="s">
        <v>41</v>
      </c>
      <c r="B14" s="36" t="s">
        <v>25</v>
      </c>
      <c r="C14" s="45">
        <v>-1100.6</v>
      </c>
      <c r="D14" s="9">
        <v>-759</v>
      </c>
      <c r="E14" s="9">
        <v>-758</v>
      </c>
      <c r="F14" s="9">
        <v>-757</v>
      </c>
      <c r="G14" s="21">
        <v>-765000</v>
      </c>
    </row>
    <row r="15" spans="1:7" s="7" customFormat="1" ht="33.75" customHeight="1" hidden="1">
      <c r="A15" s="8" t="s">
        <v>36</v>
      </c>
      <c r="B15" s="36" t="s">
        <v>35</v>
      </c>
      <c r="C15" s="45">
        <f>C16</f>
        <v>0</v>
      </c>
      <c r="D15" s="9">
        <f>D16</f>
        <v>0</v>
      </c>
      <c r="E15" s="9">
        <f>E16</f>
        <v>0</v>
      </c>
      <c r="F15" s="9">
        <f>F16</f>
        <v>0</v>
      </c>
      <c r="G15" s="21">
        <f>G16</f>
        <v>0</v>
      </c>
    </row>
    <row r="16" spans="1:7" s="7" customFormat="1" ht="60" customHeight="1" hidden="1">
      <c r="A16" s="8" t="s">
        <v>38</v>
      </c>
      <c r="B16" s="36" t="s">
        <v>37</v>
      </c>
      <c r="C16" s="45"/>
      <c r="D16" s="9"/>
      <c r="E16" s="9"/>
      <c r="F16" s="9"/>
      <c r="G16" s="21"/>
    </row>
    <row r="17" spans="1:7" s="7" customFormat="1" ht="33.75" customHeight="1" hidden="1">
      <c r="A17" s="8" t="s">
        <v>8</v>
      </c>
      <c r="B17" s="36" t="s">
        <v>15</v>
      </c>
      <c r="C17" s="45">
        <f>C18</f>
        <v>0</v>
      </c>
      <c r="D17" s="9">
        <f>D18</f>
        <v>0</v>
      </c>
      <c r="E17" s="9">
        <f>E18</f>
        <v>0</v>
      </c>
      <c r="F17" s="9">
        <f>F18</f>
        <v>0</v>
      </c>
      <c r="G17" s="21">
        <f>G18</f>
        <v>0</v>
      </c>
    </row>
    <row r="18" spans="1:7" s="7" customFormat="1" ht="33.75" customHeight="1" hidden="1">
      <c r="A18" s="8" t="s">
        <v>9</v>
      </c>
      <c r="B18" s="36" t="s">
        <v>16</v>
      </c>
      <c r="C18" s="45">
        <f>C19+C20</f>
        <v>0</v>
      </c>
      <c r="D18" s="9">
        <f>D19+D20</f>
        <v>0</v>
      </c>
      <c r="E18" s="9">
        <f>E19+E20</f>
        <v>0</v>
      </c>
      <c r="F18" s="9">
        <f>F19+F20</f>
        <v>0</v>
      </c>
      <c r="G18" s="21">
        <f>G19+G20</f>
        <v>0</v>
      </c>
    </row>
    <row r="19" spans="1:7" s="7" customFormat="1" ht="33.75" customHeight="1" hidden="1">
      <c r="A19" s="8" t="s">
        <v>10</v>
      </c>
      <c r="B19" s="36" t="s">
        <v>20</v>
      </c>
      <c r="C19" s="45">
        <v>0</v>
      </c>
      <c r="D19" s="10">
        <v>0</v>
      </c>
      <c r="E19" s="10">
        <v>0</v>
      </c>
      <c r="F19" s="10">
        <v>0</v>
      </c>
      <c r="G19" s="22">
        <v>0</v>
      </c>
    </row>
    <row r="20" spans="1:7" s="7" customFormat="1" ht="33.75" customHeight="1" hidden="1">
      <c r="A20" s="8" t="s">
        <v>11</v>
      </c>
      <c r="B20" s="36" t="s">
        <v>21</v>
      </c>
      <c r="C20" s="45">
        <v>0</v>
      </c>
      <c r="D20" s="10">
        <v>0</v>
      </c>
      <c r="E20" s="10">
        <v>0</v>
      </c>
      <c r="F20" s="10">
        <v>0</v>
      </c>
      <c r="G20" s="22">
        <v>0</v>
      </c>
    </row>
    <row r="21" spans="1:7" s="7" customFormat="1" ht="33.75" customHeight="1" hidden="1">
      <c r="A21" s="8" t="s">
        <v>3</v>
      </c>
      <c r="B21" s="36" t="s">
        <v>13</v>
      </c>
      <c r="C21" s="45">
        <f>C27</f>
        <v>1772.5</v>
      </c>
      <c r="D21" s="10">
        <f>D27</f>
        <v>-69279.01935000002</v>
      </c>
      <c r="E21" s="10">
        <f>E27</f>
        <v>-69281.01935000002</v>
      </c>
      <c r="F21" s="10">
        <f>F27</f>
        <v>-69283.01935000002</v>
      </c>
      <c r="G21" s="22">
        <f>G27</f>
        <v>2304155.969999999</v>
      </c>
    </row>
    <row r="22" spans="1:7" s="29" customFormat="1" ht="36" customHeight="1">
      <c r="A22" s="26" t="s">
        <v>48</v>
      </c>
      <c r="B22" s="35" t="s">
        <v>45</v>
      </c>
      <c r="C22" s="44">
        <f>C23+C26</f>
        <v>0</v>
      </c>
      <c r="D22" s="27">
        <f>D23+D26</f>
        <v>5072</v>
      </c>
      <c r="E22" s="27">
        <f>E23+E26</f>
        <v>5074</v>
      </c>
      <c r="F22" s="27">
        <f>F23+F26</f>
        <v>5076</v>
      </c>
      <c r="G22" s="28">
        <f>G23+G26</f>
        <v>5125000</v>
      </c>
    </row>
    <row r="23" spans="1:7" s="7" customFormat="1" ht="50.25" customHeight="1">
      <c r="A23" s="42" t="s">
        <v>49</v>
      </c>
      <c r="B23" s="36" t="s">
        <v>35</v>
      </c>
      <c r="C23" s="45">
        <f>C24</f>
        <v>3000</v>
      </c>
      <c r="D23" s="9">
        <f>D24</f>
        <v>5831</v>
      </c>
      <c r="E23" s="9">
        <f>E24</f>
        <v>5832</v>
      </c>
      <c r="F23" s="9">
        <f>F24</f>
        <v>5833</v>
      </c>
      <c r="G23" s="21">
        <f>G24</f>
        <v>5890000</v>
      </c>
    </row>
    <row r="24" spans="1:7" s="7" customFormat="1" ht="48" customHeight="1">
      <c r="A24" s="8" t="s">
        <v>50</v>
      </c>
      <c r="B24" s="36" t="s">
        <v>37</v>
      </c>
      <c r="C24" s="45">
        <v>3000</v>
      </c>
      <c r="D24" s="9">
        <v>5831</v>
      </c>
      <c r="E24" s="9">
        <v>5832</v>
      </c>
      <c r="F24" s="9">
        <v>5833</v>
      </c>
      <c r="G24" s="21">
        <v>5890000</v>
      </c>
    </row>
    <row r="25" spans="1:7" s="7" customFormat="1" ht="45.75" customHeight="1">
      <c r="A25" s="8" t="s">
        <v>51</v>
      </c>
      <c r="B25" s="37" t="s">
        <v>46</v>
      </c>
      <c r="C25" s="45">
        <f>C26</f>
        <v>-3000</v>
      </c>
      <c r="D25" s="9">
        <f>D26</f>
        <v>-759</v>
      </c>
      <c r="E25" s="9">
        <f>E26</f>
        <v>-758</v>
      </c>
      <c r="F25" s="9">
        <f>F26</f>
        <v>-757</v>
      </c>
      <c r="G25" s="21">
        <f>G26</f>
        <v>-765000</v>
      </c>
    </row>
    <row r="26" spans="1:7" s="7" customFormat="1" ht="47.25" customHeight="1">
      <c r="A26" s="8" t="s">
        <v>52</v>
      </c>
      <c r="B26" s="36" t="s">
        <v>47</v>
      </c>
      <c r="C26" s="45">
        <v>-3000</v>
      </c>
      <c r="D26" s="9">
        <v>-759</v>
      </c>
      <c r="E26" s="9">
        <v>-758</v>
      </c>
      <c r="F26" s="9">
        <v>-757</v>
      </c>
      <c r="G26" s="21">
        <v>-765000</v>
      </c>
    </row>
    <row r="27" spans="1:7" s="29" customFormat="1" ht="33.75" customHeight="1">
      <c r="A27" s="26" t="s">
        <v>26</v>
      </c>
      <c r="B27" s="35" t="s">
        <v>17</v>
      </c>
      <c r="C27" s="44">
        <f>C28+C30</f>
        <v>1772.5</v>
      </c>
      <c r="D27" s="30">
        <f>D28+D30</f>
        <v>-69279.01935000002</v>
      </c>
      <c r="E27" s="30">
        <f>E28+E30</f>
        <v>-69281.01935000002</v>
      </c>
      <c r="F27" s="30">
        <f>F28+F30</f>
        <v>-69283.01935000002</v>
      </c>
      <c r="G27" s="31">
        <f>G28+G30</f>
        <v>2304155.969999999</v>
      </c>
    </row>
    <row r="28" spans="1:7" s="7" customFormat="1" ht="15">
      <c r="A28" s="8" t="s">
        <v>6</v>
      </c>
      <c r="B28" s="36" t="s">
        <v>18</v>
      </c>
      <c r="C28" s="45">
        <f>C29</f>
        <v>-178844.7</v>
      </c>
      <c r="D28" s="18">
        <f>D29</f>
        <v>-206496.7</v>
      </c>
      <c r="E28" s="18">
        <f>E29</f>
        <v>-206497.7</v>
      </c>
      <c r="F28" s="18">
        <f>F29</f>
        <v>-206498.7</v>
      </c>
      <c r="G28" s="23">
        <f>G29</f>
        <v>-206555723.45</v>
      </c>
    </row>
    <row r="29" spans="1:8" s="7" customFormat="1" ht="30">
      <c r="A29" s="8" t="s">
        <v>27</v>
      </c>
      <c r="B29" s="36" t="s">
        <v>22</v>
      </c>
      <c r="C29" s="45">
        <f>-140714.5-C12-C24-26692.2</f>
        <v>-178844.7</v>
      </c>
      <c r="D29" s="18">
        <f>-200665.7-D12</f>
        <v>-206496.7</v>
      </c>
      <c r="E29" s="18">
        <f>-200665.7-E12</f>
        <v>-206497.7</v>
      </c>
      <c r="F29" s="18">
        <f>-200665.7-F12</f>
        <v>-206498.7</v>
      </c>
      <c r="G29" s="23">
        <f>-200665723.45-G12</f>
        <v>-206555723.45</v>
      </c>
      <c r="H29" s="43">
        <v>-147676.5</v>
      </c>
    </row>
    <row r="30" spans="1:7" s="7" customFormat="1" ht="15">
      <c r="A30" s="8" t="s">
        <v>0</v>
      </c>
      <c r="B30" s="36" t="s">
        <v>19</v>
      </c>
      <c r="C30" s="45">
        <f>C31</f>
        <v>180617.2</v>
      </c>
      <c r="D30" s="18">
        <f aca="true" t="shared" si="0" ref="D30:G31">D31</f>
        <v>137217.68065</v>
      </c>
      <c r="E30" s="18">
        <f t="shared" si="0"/>
        <v>137216.68065</v>
      </c>
      <c r="F30" s="18">
        <f t="shared" si="0"/>
        <v>137215.68065</v>
      </c>
      <c r="G30" s="23">
        <f t="shared" si="0"/>
        <v>208859879.42</v>
      </c>
    </row>
    <row r="31" spans="1:7" s="7" customFormat="1" ht="1.5" customHeight="1" hidden="1">
      <c r="A31" s="17" t="s">
        <v>42</v>
      </c>
      <c r="B31" s="38" t="s">
        <v>43</v>
      </c>
      <c r="C31" s="46">
        <f>C32</f>
        <v>180617.2</v>
      </c>
      <c r="D31" s="19">
        <f t="shared" si="0"/>
        <v>137217.68065</v>
      </c>
      <c r="E31" s="19">
        <f t="shared" si="0"/>
        <v>137216.68065</v>
      </c>
      <c r="F31" s="19">
        <f t="shared" si="0"/>
        <v>137215.68065</v>
      </c>
      <c r="G31" s="24">
        <f t="shared" si="0"/>
        <v>208859879.42</v>
      </c>
    </row>
    <row r="32" spans="1:8" s="7" customFormat="1" ht="37.5" customHeight="1" thickBot="1">
      <c r="A32" s="11" t="s">
        <v>28</v>
      </c>
      <c r="B32" s="12" t="s">
        <v>23</v>
      </c>
      <c r="C32" s="47">
        <f>149824.4-C14-C26+26692.2</f>
        <v>180617.2</v>
      </c>
      <c r="D32" s="20">
        <f>136458.68065-D14</f>
        <v>137217.68065</v>
      </c>
      <c r="E32" s="20">
        <f>136458.68065-E14</f>
        <v>137216.68065</v>
      </c>
      <c r="F32" s="20">
        <f>136458.68065-F14</f>
        <v>137215.68065</v>
      </c>
      <c r="G32" s="25">
        <f>208039879.42-G14+55000</f>
        <v>208859879.42</v>
      </c>
      <c r="H32" s="7">
        <v>149449</v>
      </c>
    </row>
    <row r="34" spans="1:3" ht="15.75">
      <c r="A34" s="4"/>
      <c r="B34" s="48"/>
      <c r="C34" s="48"/>
    </row>
    <row r="35" ht="15.75">
      <c r="A35" s="5"/>
    </row>
  </sheetData>
  <sheetProtection/>
  <mergeCells count="5">
    <mergeCell ref="B34:C34"/>
    <mergeCell ref="A5:C5"/>
    <mergeCell ref="A1:C1"/>
    <mergeCell ref="A2:C2"/>
    <mergeCell ref="A3:C3"/>
  </mergeCells>
  <printOptions/>
  <pageMargins left="0.76" right="0.35" top="0.22" bottom="1" header="0.17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2021-06-08T08:53:40Z</cp:lastPrinted>
  <dcterms:created xsi:type="dcterms:W3CDTF">1996-10-08T23:32:33Z</dcterms:created>
  <dcterms:modified xsi:type="dcterms:W3CDTF">2022-04-04T07:34:48Z</dcterms:modified>
  <cp:category/>
  <cp:version/>
  <cp:contentType/>
  <cp:contentStatus/>
</cp:coreProperties>
</file>