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4" sheetId="1" r:id="rId1"/>
  </sheets>
  <definedNames>
    <definedName name="_xlnm.Print_Area" localSheetId="0">'Пр. 4'!$A$1:$E$48</definedName>
  </definedNames>
  <calcPr fullCalcOnLoad="1"/>
</workbook>
</file>

<file path=xl/sharedStrings.xml><?xml version="1.0" encoding="utf-8"?>
<sst xmlns="http://schemas.openxmlformats.org/spreadsheetml/2006/main" count="100" uniqueCount="58">
  <si>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</si>
  <si>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</si>
  <si>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</si>
  <si>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</si>
  <si>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</si>
  <si>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</si>
  <si>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</si>
  <si>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</si>
  <si>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</si>
  <si>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12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</si>
  <si>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</si>
  <si>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</si>
  <si>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</si>
  <si>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</si>
  <si>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</si>
  <si>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11</t>
  </si>
  <si>
    <t>ЖИЛИЩНО-КОММУНАЛЬНОЕ ХОЗЯЙСТВО</t>
  </si>
  <si>
    <t>05</t>
  </si>
  <si>
    <t>Жилищное хозяйство</t>
  </si>
  <si>
    <t>Коммунальное хозяйство</t>
  </si>
  <si>
    <t>НАЦИОНАЛЬНАЯ ОБОРОНА</t>
  </si>
  <si>
    <t>ВСЕГО РАСХОДОВ</t>
  </si>
  <si>
    <t>Другие вопросы в области национальной экономики</t>
  </si>
  <si>
    <t>Транспорт</t>
  </si>
  <si>
    <t>13</t>
  </si>
  <si>
    <t>ОБСЛУЖИВАНИЕ ГОСУДАРСТВЕННОГО И МУНИЦИПАЛЬНОГО ДОЛГА</t>
  </si>
  <si>
    <t xml:space="preserve">ФИЗИЧЕСКАЯ КУЛЬТУРА И СПОРТ  </t>
  </si>
  <si>
    <t xml:space="preserve">Другие вопросы в области физической культуры и спорта  </t>
  </si>
  <si>
    <t xml:space="preserve">Культура  </t>
  </si>
  <si>
    <t>Общеэкономические вопросы</t>
  </si>
  <si>
    <t>Обеспечение проведения выборов и референдумов</t>
  </si>
  <si>
    <t>07</t>
  </si>
  <si>
    <t>СОЦИАЛЬНАЯ ПОЛИТИКА</t>
  </si>
  <si>
    <t>10</t>
  </si>
  <si>
    <t>Пенсионное обеспечение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</si>
  <si>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</si>
  <si>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</si>
  <si>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</si>
  <si>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</si>
  <si>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</si>
  <si>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</si>
  <si>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</si>
  <si>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Социальное обеспечение населения</t>
  </si>
  <si>
    <t>Обслуживание государственного внутреннего и муниципального долга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</si>
  <si>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</si>
  <si>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</si>
  <si>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</si>
  <si>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РАСПРЕДЕЛЕНИЕ БЮДЖЕТНЫХ АССИГНОВАНИЙ ПО РАЗДЕЛАМ И ПОДРАЗДЕЛАМ</t>
  </si>
  <si>
    <t>№           от</t>
  </si>
  <si>
    <t xml:space="preserve">  к решению Думы Вихоревского  муниципального образования</t>
  </si>
  <si>
    <t>(тыс. руб.)</t>
  </si>
  <si>
    <t>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</si>
  <si>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</si>
  <si>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безопастность</t>
  </si>
  <si>
    <t xml:space="preserve"> КЛАССИФИКАЦИИ РАСХОДОВ БЮДЖЕТОВ НА ПЛАНОВЫЙ ПЕРИОД 2023 И 2024 ГОДОВ</t>
  </si>
  <si>
    <t>2024 год</t>
  </si>
  <si>
    <t>Приложение 4</t>
  </si>
  <si>
    <t xml:space="preserve">Лесное хозяйство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</si>
</sst>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49" fontId="11" fillId="0" borderId="0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/>
    </xf>
    <xf numFmtId="188" fontId="11" fillId="0" borderId="0" xfId="0" applyNumberFormat="1" applyFont="1" applyFill="1" applyAlignment="1">
      <alignment/>
    </xf>
    <xf numFmtId="49" fontId="12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1" fillId="32" borderId="12" xfId="0" applyFont="1" applyFill="1" applyBorder="1" applyAlignment="1">
      <alignment horizontal="left" wrapText="1"/>
    </xf>
    <xf numFmtId="49" fontId="11" fillId="32" borderId="14" xfId="0" applyNumberFormat="1" applyFont="1" applyFill="1" applyBorder="1" applyAlignment="1">
      <alignment horizontal="center"/>
    </xf>
    <xf numFmtId="188" fontId="12" fillId="32" borderId="13" xfId="0" applyNumberFormat="1" applyFont="1" applyFill="1" applyBorder="1" applyAlignment="1">
      <alignment/>
    </xf>
    <xf numFmtId="188" fontId="12" fillId="32" borderId="17" xfId="0" applyNumberFormat="1" applyFont="1" applyFill="1" applyBorder="1" applyAlignment="1">
      <alignment/>
    </xf>
    <xf numFmtId="188" fontId="12" fillId="32" borderId="14" xfId="0" applyNumberFormat="1" applyFont="1" applyFill="1" applyBorder="1" applyAlignment="1">
      <alignment/>
    </xf>
    <xf numFmtId="188" fontId="12" fillId="32" borderId="18" xfId="0" applyNumberFormat="1" applyFont="1" applyFill="1" applyBorder="1" applyAlignment="1">
      <alignment/>
    </xf>
    <xf numFmtId="188" fontId="11" fillId="32" borderId="14" xfId="0" applyNumberFormat="1" applyFont="1" applyFill="1" applyBorder="1" applyAlignment="1">
      <alignment/>
    </xf>
    <xf numFmtId="188" fontId="11" fillId="32" borderId="18" xfId="0" applyNumberFormat="1" applyFont="1" applyFill="1" applyBorder="1" applyAlignment="1">
      <alignment/>
    </xf>
    <xf numFmtId="188" fontId="11" fillId="32" borderId="16" xfId="0" applyNumberFormat="1" applyFont="1" applyFill="1" applyBorder="1" applyAlignment="1">
      <alignment/>
    </xf>
    <xf numFmtId="188" fontId="11" fillId="32" borderId="19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188" fontId="11" fillId="32" borderId="25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left" vertical="center" wrapText="1"/>
    </xf>
    <xf numFmtId="188" fontId="11" fillId="32" borderId="2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zoomScaleSheetLayoutView="100" zoomScalePageLayoutView="0" workbookViewId="0" topLeftCell="A1">
      <selection activeCell="D26" sqref="D26"/>
    </sheetView>
  </sheetViews>
  <sheetFormatPr defaultColWidth="9.140625" defaultRowHeight="12.75"/>
  <cols>
    <col min="1" max="1" width="79.7109375" style="7" customWidth="1"/>
    <col min="2" max="2" width="10.421875" style="1" customWidth="1"/>
    <col min="3" max="3" width="10.421875" style="2" customWidth="1"/>
    <col min="4" max="5" width="13.7109375" style="3" customWidth="1"/>
    <col min="6" max="6" width="26.00390625" style="17" customWidth="1"/>
    <col min="7" max="16384" width="9.140625" style="17" customWidth="1"/>
  </cols>
  <sheetData>
    <row r="1" spans="1:5" s="21" customFormat="1" ht="15" customHeight="1">
      <c r="A1" s="58" t="s">
        <v>56</v>
      </c>
      <c r="B1" s="58"/>
      <c r="C1" s="58"/>
      <c r="D1" s="58"/>
      <c r="E1" s="58"/>
    </row>
    <row r="2" spans="1:5" s="21" customFormat="1" ht="15" customHeight="1">
      <c r="A2" s="58" t="s">
        <v>49</v>
      </c>
      <c r="B2" s="58"/>
      <c r="C2" s="58"/>
      <c r="D2" s="58"/>
      <c r="E2" s="58"/>
    </row>
    <row r="3" spans="1:5" s="21" customFormat="1" ht="15" customHeight="1">
      <c r="A3" s="58" t="s">
        <v>48</v>
      </c>
      <c r="B3" s="58"/>
      <c r="C3" s="58"/>
      <c r="D3" s="58"/>
      <c r="E3" s="58"/>
    </row>
    <row r="4" spans="1:5" s="21" customFormat="1" ht="15" customHeight="1">
      <c r="A4" s="22"/>
      <c r="B4" s="22"/>
      <c r="C4" s="22"/>
      <c r="D4" s="22"/>
      <c r="E4" s="22"/>
    </row>
    <row r="5" spans="1:5" s="42" customFormat="1" ht="20.25" customHeight="1">
      <c r="A5" s="59" t="s">
        <v>47</v>
      </c>
      <c r="B5" s="59"/>
      <c r="C5" s="59"/>
      <c r="D5" s="59"/>
      <c r="E5" s="59"/>
    </row>
    <row r="6" spans="1:5" s="42" customFormat="1" ht="20.25" customHeight="1">
      <c r="A6" s="59" t="s">
        <v>54</v>
      </c>
      <c r="B6" s="59"/>
      <c r="C6" s="59"/>
      <c r="D6" s="59"/>
      <c r="E6" s="59"/>
    </row>
    <row r="7" spans="1:5" s="21" customFormat="1" ht="18.75" customHeight="1">
      <c r="A7" s="23"/>
      <c r="B7" s="23"/>
      <c r="C7" s="23"/>
      <c r="D7" s="23"/>
      <c r="E7" s="23"/>
    </row>
    <row r="8" spans="1:5" s="21" customFormat="1" ht="12.75" customHeight="1" thickBot="1">
      <c r="A8" s="22"/>
      <c r="B8" s="24"/>
      <c r="C8" s="25"/>
      <c r="D8" s="26"/>
      <c r="E8" s="26" t="s">
        <v>50</v>
      </c>
    </row>
    <row r="9" spans="1:5" s="21" customFormat="1" ht="16.5" thickBot="1">
      <c r="A9" s="60" t="s">
        <v>0</v>
      </c>
      <c r="B9" s="53" t="s">
        <v>1</v>
      </c>
      <c r="C9" s="53" t="s">
        <v>2</v>
      </c>
      <c r="D9" s="55" t="s">
        <v>3</v>
      </c>
      <c r="E9" s="56"/>
    </row>
    <row r="10" spans="1:5" s="21" customFormat="1" ht="16.5" thickBot="1">
      <c r="A10" s="61"/>
      <c r="B10" s="54"/>
      <c r="C10" s="54"/>
      <c r="D10" s="28" t="s">
        <v>51</v>
      </c>
      <c r="E10" s="27" t="s">
        <v>55</v>
      </c>
    </row>
    <row r="11" spans="1:6" s="21" customFormat="1" ht="15.75">
      <c r="A11" s="29" t="s">
        <v>21</v>
      </c>
      <c r="B11" s="30"/>
      <c r="C11" s="30"/>
      <c r="D11" s="45">
        <f>D12+D20+D22+D25+D31+D35+D37+D40+D42</f>
        <v>104599.8</v>
      </c>
      <c r="E11" s="46">
        <f>E12+E20+E22+E25+E31+E35+E37+E40+E42</f>
        <v>103258.90000000001</v>
      </c>
      <c r="F11" s="31"/>
    </row>
    <row r="12" spans="1:6" s="21" customFormat="1" ht="15.75">
      <c r="A12" s="29" t="s">
        <v>4</v>
      </c>
      <c r="B12" s="32" t="s">
        <v>5</v>
      </c>
      <c r="C12" s="32"/>
      <c r="D12" s="47">
        <f>D13+D14+D15+D17+D18+D19</f>
        <v>37907.2</v>
      </c>
      <c r="E12" s="47">
        <f>E13+E14+E15+E17+E18+E19</f>
        <v>38047.2</v>
      </c>
      <c r="F12" s="31"/>
    </row>
    <row r="13" spans="1:5" s="21" customFormat="1" ht="30">
      <c r="A13" s="33" t="s">
        <v>36</v>
      </c>
      <c r="B13" s="34" t="s">
        <v>5</v>
      </c>
      <c r="C13" s="34" t="s">
        <v>6</v>
      </c>
      <c r="D13" s="49">
        <v>2196</v>
      </c>
      <c r="E13" s="49">
        <v>2196</v>
      </c>
    </row>
    <row r="14" spans="1:5" s="21" customFormat="1" ht="45">
      <c r="A14" s="33" t="s">
        <v>37</v>
      </c>
      <c r="B14" s="34" t="s">
        <v>5</v>
      </c>
      <c r="C14" s="34" t="s">
        <v>7</v>
      </c>
      <c r="D14" s="49">
        <v>3240.1</v>
      </c>
      <c r="E14" s="50">
        <v>3280.1</v>
      </c>
    </row>
    <row r="15" spans="1:5" s="21" customFormat="1" ht="29.25" customHeight="1">
      <c r="A15" s="33" t="s">
        <v>38</v>
      </c>
      <c r="B15" s="34" t="s">
        <v>5</v>
      </c>
      <c r="C15" s="34" t="s">
        <v>8</v>
      </c>
      <c r="D15" s="49">
        <v>32039</v>
      </c>
      <c r="E15" s="49">
        <v>32139</v>
      </c>
    </row>
    <row r="16" spans="1:5" s="21" customFormat="1" ht="12" customHeight="1" hidden="1">
      <c r="A16" s="33" t="s">
        <v>45</v>
      </c>
      <c r="B16" s="34" t="s">
        <v>5</v>
      </c>
      <c r="C16" s="34" t="s">
        <v>46</v>
      </c>
      <c r="D16" s="49">
        <v>0</v>
      </c>
      <c r="E16" s="50">
        <v>0</v>
      </c>
    </row>
    <row r="17" spans="1:5" s="21" customFormat="1" ht="19.5" customHeight="1" hidden="1">
      <c r="A17" s="33" t="s">
        <v>30</v>
      </c>
      <c r="B17" s="34" t="s">
        <v>5</v>
      </c>
      <c r="C17" s="34" t="s">
        <v>31</v>
      </c>
      <c r="D17" s="50">
        <v>0</v>
      </c>
      <c r="E17" s="50">
        <v>0</v>
      </c>
    </row>
    <row r="18" spans="1:5" s="21" customFormat="1" ht="15">
      <c r="A18" s="33" t="s">
        <v>39</v>
      </c>
      <c r="B18" s="34" t="s">
        <v>5</v>
      </c>
      <c r="C18" s="34" t="s">
        <v>15</v>
      </c>
      <c r="D18" s="49">
        <v>300</v>
      </c>
      <c r="E18" s="50">
        <v>300</v>
      </c>
    </row>
    <row r="19" spans="1:5" s="21" customFormat="1" ht="15">
      <c r="A19" s="33" t="s">
        <v>10</v>
      </c>
      <c r="B19" s="34" t="s">
        <v>5</v>
      </c>
      <c r="C19" s="34" t="s">
        <v>24</v>
      </c>
      <c r="D19" s="49">
        <v>132.1</v>
      </c>
      <c r="E19" s="49">
        <v>132.1</v>
      </c>
    </row>
    <row r="20" spans="1:5" s="21" customFormat="1" ht="15.75">
      <c r="A20" s="29" t="s">
        <v>20</v>
      </c>
      <c r="B20" s="32" t="s">
        <v>6</v>
      </c>
      <c r="C20" s="32"/>
      <c r="D20" s="47">
        <f>D21</f>
        <v>1786</v>
      </c>
      <c r="E20" s="48">
        <f>E21</f>
        <v>1950.3999999999999</v>
      </c>
    </row>
    <row r="21" spans="1:5" s="21" customFormat="1" ht="15">
      <c r="A21" s="33" t="s">
        <v>40</v>
      </c>
      <c r="B21" s="34" t="s">
        <v>6</v>
      </c>
      <c r="C21" s="34" t="s">
        <v>7</v>
      </c>
      <c r="D21" s="49">
        <f>1792.9-6.9</f>
        <v>1786</v>
      </c>
      <c r="E21" s="50">
        <f>1957.6-7.2</f>
        <v>1950.3999999999999</v>
      </c>
    </row>
    <row r="22" spans="1:5" s="21" customFormat="1" ht="15.75">
      <c r="A22" s="29" t="s">
        <v>11</v>
      </c>
      <c r="B22" s="32" t="s">
        <v>7</v>
      </c>
      <c r="C22" s="32"/>
      <c r="D22" s="47">
        <f>D23+D24</f>
        <v>894.7</v>
      </c>
      <c r="E22" s="47">
        <f>E23+E24</f>
        <v>894.5</v>
      </c>
    </row>
    <row r="23" spans="1:5" s="21" customFormat="1" ht="15">
      <c r="A23" s="43" t="s">
        <v>52</v>
      </c>
      <c r="B23" s="34" t="s">
        <v>7</v>
      </c>
      <c r="C23" s="34" t="s">
        <v>12</v>
      </c>
      <c r="D23" s="49">
        <f>207.3+10</f>
        <v>217.3</v>
      </c>
      <c r="E23" s="49">
        <f>207.1+10</f>
        <v>217.1</v>
      </c>
    </row>
    <row r="24" spans="1:5" s="21" customFormat="1" ht="30">
      <c r="A24" s="43" t="s">
        <v>53</v>
      </c>
      <c r="B24" s="34" t="s">
        <v>7</v>
      </c>
      <c r="C24" s="34" t="s">
        <v>33</v>
      </c>
      <c r="D24" s="49">
        <f>177.4+500</f>
        <v>677.4</v>
      </c>
      <c r="E24" s="50">
        <f>177.4+500</f>
        <v>677.4</v>
      </c>
    </row>
    <row r="25" spans="1:5" s="21" customFormat="1" ht="15.75">
      <c r="A25" s="29" t="s">
        <v>13</v>
      </c>
      <c r="B25" s="32" t="s">
        <v>8</v>
      </c>
      <c r="C25" s="32"/>
      <c r="D25" s="47">
        <f>D26+D28+D29+D30+D27</f>
        <v>17749.1</v>
      </c>
      <c r="E25" s="48">
        <f>E26+E28+E29+E30</f>
        <v>18249.1</v>
      </c>
    </row>
    <row r="26" spans="1:5" s="21" customFormat="1" ht="15">
      <c r="A26" s="33" t="s">
        <v>29</v>
      </c>
      <c r="B26" s="34" t="s">
        <v>8</v>
      </c>
      <c r="C26" s="34" t="s">
        <v>5</v>
      </c>
      <c r="D26" s="49">
        <v>159.5</v>
      </c>
      <c r="E26" s="49">
        <v>159.5</v>
      </c>
    </row>
    <row r="27" spans="1:5" s="21" customFormat="1" ht="15" customHeight="1">
      <c r="A27" s="63" t="s">
        <v>57</v>
      </c>
      <c r="B27" s="44" t="s">
        <v>8</v>
      </c>
      <c r="C27" s="44" t="s">
        <v>31</v>
      </c>
      <c r="D27" s="64">
        <v>300</v>
      </c>
      <c r="E27" s="62">
        <v>0</v>
      </c>
    </row>
    <row r="28" spans="1:5" s="21" customFormat="1" ht="17.25" customHeight="1">
      <c r="A28" s="33" t="s">
        <v>23</v>
      </c>
      <c r="B28" s="34" t="s">
        <v>8</v>
      </c>
      <c r="C28" s="34" t="s">
        <v>14</v>
      </c>
      <c r="D28" s="49">
        <v>1500</v>
      </c>
      <c r="E28" s="50">
        <v>1500</v>
      </c>
    </row>
    <row r="29" spans="1:5" s="21" customFormat="1" ht="17.25" customHeight="1">
      <c r="A29" s="33" t="s">
        <v>41</v>
      </c>
      <c r="B29" s="34" t="s">
        <v>8</v>
      </c>
      <c r="C29" s="34" t="s">
        <v>12</v>
      </c>
      <c r="D29" s="49">
        <f>15737.1-447.5-300</f>
        <v>14989.6</v>
      </c>
      <c r="E29" s="50">
        <f>16237.1-447.5</f>
        <v>15789.6</v>
      </c>
    </row>
    <row r="30" spans="1:5" s="21" customFormat="1" ht="15">
      <c r="A30" s="33" t="s">
        <v>22</v>
      </c>
      <c r="B30" s="34" t="s">
        <v>8</v>
      </c>
      <c r="C30" s="34" t="s">
        <v>9</v>
      </c>
      <c r="D30" s="49">
        <v>800</v>
      </c>
      <c r="E30" s="50">
        <v>800</v>
      </c>
    </row>
    <row r="31" spans="1:5" s="21" customFormat="1" ht="15.75">
      <c r="A31" s="29" t="s">
        <v>16</v>
      </c>
      <c r="B31" s="32" t="s">
        <v>17</v>
      </c>
      <c r="C31" s="32"/>
      <c r="D31" s="47">
        <f>D32+D33+D34</f>
        <v>33015</v>
      </c>
      <c r="E31" s="48">
        <f>E32+E33+E34</f>
        <v>30678.9</v>
      </c>
    </row>
    <row r="32" spans="1:5" s="21" customFormat="1" ht="17.25" customHeight="1">
      <c r="A32" s="33" t="s">
        <v>18</v>
      </c>
      <c r="B32" s="34" t="s">
        <v>17</v>
      </c>
      <c r="C32" s="34" t="s">
        <v>5</v>
      </c>
      <c r="D32" s="49">
        <f>1000+16449.3</f>
        <v>17449.3</v>
      </c>
      <c r="E32" s="50">
        <f>1000+16113.2</f>
        <v>17113.2</v>
      </c>
    </row>
    <row r="33" spans="1:5" s="21" customFormat="1" ht="17.25" customHeight="1">
      <c r="A33" s="33" t="s">
        <v>19</v>
      </c>
      <c r="B33" s="34" t="s">
        <v>17</v>
      </c>
      <c r="C33" s="34" t="s">
        <v>6</v>
      </c>
      <c r="D33" s="49">
        <f>500+500+200</f>
        <v>1200</v>
      </c>
      <c r="E33" s="49">
        <f>500+500+200</f>
        <v>1200</v>
      </c>
    </row>
    <row r="34" spans="1:5" s="21" customFormat="1" ht="17.25" customHeight="1">
      <c r="A34" s="33" t="s">
        <v>35</v>
      </c>
      <c r="B34" s="34" t="s">
        <v>17</v>
      </c>
      <c r="C34" s="34" t="s">
        <v>7</v>
      </c>
      <c r="D34" s="49">
        <f>6500+200+300+7300+65.7</f>
        <v>14365.7</v>
      </c>
      <c r="E34" s="49">
        <f>4500+200+300+7300+65.7</f>
        <v>12365.7</v>
      </c>
    </row>
    <row r="35" spans="1:5" s="21" customFormat="1" ht="15.75">
      <c r="A35" s="29" t="s">
        <v>44</v>
      </c>
      <c r="B35" s="32" t="s">
        <v>14</v>
      </c>
      <c r="C35" s="32"/>
      <c r="D35" s="47">
        <f>D36</f>
        <v>12447.8</v>
      </c>
      <c r="E35" s="48">
        <f>E36</f>
        <v>12638.8</v>
      </c>
    </row>
    <row r="36" spans="1:5" s="21" customFormat="1" ht="15">
      <c r="A36" s="33" t="s">
        <v>28</v>
      </c>
      <c r="B36" s="34" t="s">
        <v>14</v>
      </c>
      <c r="C36" s="34" t="s">
        <v>5</v>
      </c>
      <c r="D36" s="49">
        <f>2090+4203.4+6154.4</f>
        <v>12447.8</v>
      </c>
      <c r="E36" s="50">
        <f>2161+4253.4+6224.4</f>
        <v>12638.8</v>
      </c>
    </row>
    <row r="37" spans="1:5" s="21" customFormat="1" ht="15.75">
      <c r="A37" s="29" t="s">
        <v>32</v>
      </c>
      <c r="B37" s="32" t="s">
        <v>33</v>
      </c>
      <c r="C37" s="34"/>
      <c r="D37" s="47">
        <f>D38+D39</f>
        <v>300</v>
      </c>
      <c r="E37" s="48">
        <f>E38+E39</f>
        <v>300</v>
      </c>
    </row>
    <row r="38" spans="1:5" s="21" customFormat="1" ht="17.25" customHeight="1">
      <c r="A38" s="35" t="s">
        <v>34</v>
      </c>
      <c r="B38" s="34" t="s">
        <v>33</v>
      </c>
      <c r="C38" s="34" t="s">
        <v>5</v>
      </c>
      <c r="D38" s="49">
        <v>300</v>
      </c>
      <c r="E38" s="50">
        <v>300</v>
      </c>
    </row>
    <row r="39" spans="1:5" s="21" customFormat="1" ht="12" customHeight="1" hidden="1">
      <c r="A39" s="35" t="s">
        <v>42</v>
      </c>
      <c r="B39" s="34" t="s">
        <v>33</v>
      </c>
      <c r="C39" s="34" t="s">
        <v>7</v>
      </c>
      <c r="D39" s="49">
        <v>0</v>
      </c>
      <c r="E39" s="50">
        <v>0</v>
      </c>
    </row>
    <row r="40" spans="1:5" s="21" customFormat="1" ht="15.75">
      <c r="A40" s="29" t="s">
        <v>26</v>
      </c>
      <c r="B40" s="32" t="s">
        <v>15</v>
      </c>
      <c r="C40" s="32"/>
      <c r="D40" s="47">
        <f>D41</f>
        <v>450</v>
      </c>
      <c r="E40" s="48">
        <f>E41</f>
        <v>450</v>
      </c>
    </row>
    <row r="41" spans="1:19" s="21" customFormat="1" ht="15">
      <c r="A41" s="43" t="s">
        <v>27</v>
      </c>
      <c r="B41" s="44" t="s">
        <v>15</v>
      </c>
      <c r="C41" s="44" t="s">
        <v>17</v>
      </c>
      <c r="D41" s="49">
        <v>450</v>
      </c>
      <c r="E41" s="50">
        <v>450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s="21" customFormat="1" ht="15.75">
      <c r="A42" s="29" t="s">
        <v>25</v>
      </c>
      <c r="B42" s="32" t="s">
        <v>24</v>
      </c>
      <c r="C42" s="34"/>
      <c r="D42" s="47">
        <f>D43</f>
        <v>50</v>
      </c>
      <c r="E42" s="48">
        <f>E43</f>
        <v>50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s="21" customFormat="1" ht="30.75" thickBot="1">
      <c r="A43" s="37" t="s">
        <v>43</v>
      </c>
      <c r="B43" s="38" t="s">
        <v>24</v>
      </c>
      <c r="C43" s="38" t="s">
        <v>5</v>
      </c>
      <c r="D43" s="51">
        <v>50</v>
      </c>
      <c r="E43" s="52">
        <v>50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s="21" customFormat="1" ht="15.75">
      <c r="A44" s="39"/>
      <c r="B44" s="40"/>
      <c r="C44" s="40"/>
      <c r="D44" s="41"/>
      <c r="E44" s="41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5.75">
      <c r="A45" s="13"/>
      <c r="B45" s="14"/>
      <c r="C45" s="14"/>
      <c r="D45" s="4"/>
      <c r="E45" s="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5" ht="15.75">
      <c r="A46" s="18"/>
      <c r="B46" s="18"/>
      <c r="C46" s="18"/>
      <c r="D46" s="4"/>
      <c r="E46" s="4"/>
    </row>
    <row r="47" spans="1:5" ht="15.75">
      <c r="A47" s="18"/>
      <c r="B47" s="12"/>
      <c r="C47" s="57"/>
      <c r="D47" s="57"/>
      <c r="E47" s="20"/>
    </row>
    <row r="48" spans="1:6" ht="15" customHeight="1">
      <c r="A48" s="15"/>
      <c r="B48" s="14"/>
      <c r="C48" s="14"/>
      <c r="D48" s="4"/>
      <c r="E48" s="4"/>
      <c r="F48" s="19"/>
    </row>
    <row r="49" spans="1:5" ht="15.75">
      <c r="A49" s="9"/>
      <c r="B49" s="5"/>
      <c r="C49" s="5"/>
      <c r="D49" s="4"/>
      <c r="E49" s="4"/>
    </row>
    <row r="50" spans="1:5" ht="15.75">
      <c r="A50" s="9"/>
      <c r="B50" s="5"/>
      <c r="C50" s="5"/>
      <c r="D50" s="4"/>
      <c r="E50" s="4"/>
    </row>
    <row r="51" spans="1:5" ht="15.75">
      <c r="A51" s="10"/>
      <c r="B51" s="6"/>
      <c r="C51" s="6"/>
      <c r="D51" s="4"/>
      <c r="E51" s="4"/>
    </row>
    <row r="52" spans="1:5" ht="15.75">
      <c r="A52" s="11"/>
      <c r="B52" s="6"/>
      <c r="C52" s="6"/>
      <c r="D52" s="4"/>
      <c r="E52" s="4"/>
    </row>
    <row r="53" spans="1:5" ht="15.75">
      <c r="A53" s="11"/>
      <c r="B53" s="6"/>
      <c r="C53" s="6"/>
      <c r="D53" s="4"/>
      <c r="E53" s="4"/>
    </row>
    <row r="54" spans="1:5" ht="15.75">
      <c r="A54" s="11"/>
      <c r="B54" s="6"/>
      <c r="C54" s="6"/>
      <c r="D54" s="4"/>
      <c r="E54" s="4"/>
    </row>
    <row r="55" spans="1:5" ht="15.75">
      <c r="A55" s="11"/>
      <c r="B55" s="6"/>
      <c r="C55" s="6"/>
      <c r="D55" s="4"/>
      <c r="E55" s="4"/>
    </row>
    <row r="56" spans="1:5" ht="15.75">
      <c r="A56" s="11"/>
      <c r="B56" s="6"/>
      <c r="C56" s="6"/>
      <c r="D56" s="4"/>
      <c r="E56" s="4"/>
    </row>
    <row r="57" spans="1:5" ht="15.75">
      <c r="A57" s="11"/>
      <c r="B57" s="6"/>
      <c r="C57" s="6"/>
      <c r="D57" s="4"/>
      <c r="E57" s="4"/>
    </row>
    <row r="58" spans="1:5" ht="15.75">
      <c r="A58" s="11"/>
      <c r="B58" s="6"/>
      <c r="C58" s="6"/>
      <c r="D58" s="4"/>
      <c r="E58" s="4"/>
    </row>
    <row r="59" spans="1:5" ht="15.75">
      <c r="A59" s="11"/>
      <c r="B59" s="6"/>
      <c r="C59" s="6"/>
      <c r="D59" s="4"/>
      <c r="E59" s="4"/>
    </row>
    <row r="60" spans="1:5" ht="15.75">
      <c r="A60" s="11"/>
      <c r="B60" s="6"/>
      <c r="C60" s="6"/>
      <c r="D60" s="4"/>
      <c r="E60" s="4"/>
    </row>
    <row r="61" spans="1:5" ht="15.75">
      <c r="A61" s="11"/>
      <c r="B61" s="6"/>
      <c r="C61" s="6"/>
      <c r="D61" s="4"/>
      <c r="E61" s="4"/>
    </row>
    <row r="62" spans="1:5" ht="15.75">
      <c r="A62" s="11"/>
      <c r="B62" s="6"/>
      <c r="C62" s="6"/>
      <c r="D62" s="4"/>
      <c r="E62" s="4"/>
    </row>
    <row r="63" spans="1:5" ht="15.75">
      <c r="A63" s="11"/>
      <c r="B63" s="6"/>
      <c r="C63" s="6"/>
      <c r="D63" s="4"/>
      <c r="E63" s="4"/>
    </row>
    <row r="64" spans="1:5" ht="15.75">
      <c r="A64" s="9"/>
      <c r="B64" s="5"/>
      <c r="C64" s="5"/>
      <c r="D64" s="4"/>
      <c r="E64" s="4"/>
    </row>
    <row r="65" spans="1:5" ht="15.75">
      <c r="A65" s="8"/>
      <c r="B65" s="5"/>
      <c r="C65" s="5"/>
      <c r="D65" s="4"/>
      <c r="E65" s="4"/>
    </row>
    <row r="66" spans="1:5" ht="15.75">
      <c r="A66" s="9"/>
      <c r="B66" s="5"/>
      <c r="C66" s="5"/>
      <c r="D66" s="4"/>
      <c r="E66" s="4"/>
    </row>
  </sheetData>
  <sheetProtection/>
  <mergeCells count="10">
    <mergeCell ref="C9:C10"/>
    <mergeCell ref="D9:E9"/>
    <mergeCell ref="C47:D47"/>
    <mergeCell ref="A1:E1"/>
    <mergeCell ref="A2:E2"/>
    <mergeCell ref="A3:E3"/>
    <mergeCell ref="A5:E5"/>
    <mergeCell ref="A6:E6"/>
    <mergeCell ref="A9:A10"/>
    <mergeCell ref="B9:B10"/>
  </mergeCells>
  <printOptions/>
  <pageMargins left="0.76" right="0.3937007874015748" top="0.5905511811023623" bottom="0.5905511811023623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2020-11-13T10:53:15Z</cp:lastPrinted>
  <dcterms:created xsi:type="dcterms:W3CDTF">1996-10-08T23:32:33Z</dcterms:created>
  <dcterms:modified xsi:type="dcterms:W3CDTF">2022-03-23T01:42:01Z</dcterms:modified>
  <cp:category/>
  <cp:version/>
  <cp:contentType/>
  <cp:contentStatus/>
</cp:coreProperties>
</file>